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olux\Desktop\Producten\Imigy (Lily)\"/>
    </mc:Choice>
  </mc:AlternateContent>
  <xr:revisionPtr revIDLastSave="0" documentId="13_ncr:1_{64F6D158-DDD3-4089-8727-6ACF8815D05C}" xr6:coauthVersionLast="36" xr6:coauthVersionMax="36" xr10:uidLastSave="{00000000-0000-0000-0000-000000000000}"/>
  <bookViews>
    <workbookView xWindow="0" yWindow="0" windowWidth="21570" windowHeight="7980" xr2:uid="{E0E5DC04-A45A-460B-8273-9CF3B49B56FC}"/>
  </bookViews>
  <sheets>
    <sheet name="Energy label" sheetId="1" r:id="rId1"/>
    <sheet name="Dropdowns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J4" i="1"/>
  <c r="J3" i="1"/>
  <c r="G4" i="1"/>
  <c r="G3" i="1"/>
  <c r="G6" i="1"/>
  <c r="J5" i="1"/>
  <c r="J7" i="1"/>
</calcChain>
</file>

<file path=xl/sharedStrings.xml><?xml version="1.0" encoding="utf-8"?>
<sst xmlns="http://schemas.openxmlformats.org/spreadsheetml/2006/main" count="30" uniqueCount="23">
  <si>
    <t>Wattage</t>
  </si>
  <si>
    <t>Lumen</t>
  </si>
  <si>
    <t>Voltage</t>
  </si>
  <si>
    <t>Beam angle</t>
  </si>
  <si>
    <t>&gt;120°</t>
  </si>
  <si>
    <t>20°-120°</t>
  </si>
  <si>
    <t>15°-20°</t>
  </si>
  <si>
    <t>10°-15°</t>
  </si>
  <si>
    <t>&lt;10°</t>
  </si>
  <si>
    <t>100-240V</t>
  </si>
  <si>
    <t>0-100V</t>
  </si>
  <si>
    <t>NDLS/DLS</t>
  </si>
  <si>
    <t>NMLS/MLS</t>
  </si>
  <si>
    <r>
      <t>F</t>
    </r>
    <r>
      <rPr>
        <vertAlign val="subscript"/>
        <sz val="11"/>
        <color theme="1"/>
        <rFont val="Calibri"/>
        <family val="2"/>
        <scheme val="minor"/>
      </rPr>
      <t>tm</t>
    </r>
  </si>
  <si>
    <r>
      <t>F</t>
    </r>
    <r>
      <rPr>
        <vertAlign val="subscript"/>
        <sz val="11"/>
        <color theme="1"/>
        <rFont val="Calibri"/>
        <family val="2"/>
        <scheme val="minor"/>
      </rPr>
      <t>hoek</t>
    </r>
  </si>
  <si>
    <t>L-Value</t>
  </si>
  <si>
    <r>
      <t>F</t>
    </r>
    <r>
      <rPr>
        <vertAlign val="subscript"/>
        <sz val="11"/>
        <color theme="1"/>
        <rFont val="Calibri"/>
        <family val="2"/>
        <scheme val="minor"/>
      </rPr>
      <t>L</t>
    </r>
  </si>
  <si>
    <t>Lm/W</t>
  </si>
  <si>
    <t>TM</t>
  </si>
  <si>
    <t>Label</t>
  </si>
  <si>
    <t>Externe driver? Vul dan 0-100 in</t>
  </si>
  <si>
    <t>Vul alleen het getal in</t>
  </si>
  <si>
    <t>Vul alleen het getal in, standaard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</si>
</sst>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64" fontId="0" fillId="4" borderId="8" xfId="0" applyNumberForma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164" fontId="0" fillId="4" borderId="10" xfId="0" applyNumberFormat="1" applyFill="1" applyBorder="1" applyAlignment="1">
      <alignment horizontal="center" vertical="center"/>
    </xf>
    <xf numFmtId="164" fontId="0" fillId="4" borderId="6" xfId="0" applyNumberFormat="1" applyFill="1" applyBorder="1" applyAlignment="1">
      <alignment horizontal="center" vertical="center"/>
    </xf>
    <xf numFmtId="164" fontId="0" fillId="0" borderId="8" xfId="0" applyNumberForma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7">
    <dxf>
      <font>
        <color auto="1"/>
      </font>
      <fill>
        <patternFill>
          <bgColor rgb="FF00FF00"/>
        </patternFill>
      </fill>
    </dxf>
    <dxf>
      <font>
        <color auto="1"/>
      </font>
      <fill>
        <patternFill>
          <bgColor rgb="FF4DFF00"/>
        </patternFill>
      </fill>
    </dxf>
    <dxf>
      <fill>
        <patternFill>
          <bgColor rgb="FFB3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B300"/>
        </patternFill>
      </fill>
    </dxf>
    <dxf>
      <font>
        <color auto="1"/>
      </font>
      <fill>
        <patternFill>
          <bgColor rgb="FFFF4D00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0000"/>
      <color rgb="FFFF4D00"/>
      <color rgb="FFFFB300"/>
      <color rgb="FFFFFF00"/>
      <color rgb="FFB3FF00"/>
      <color rgb="FF4DFF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FB838-62A7-4177-B7D4-38864C55BC37}">
  <dimension ref="B1:J8"/>
  <sheetViews>
    <sheetView tabSelected="1" workbookViewId="0">
      <selection activeCell="C2" sqref="C2"/>
    </sheetView>
  </sheetViews>
  <sheetFormatPr defaultRowHeight="15" x14ac:dyDescent="0.25"/>
  <cols>
    <col min="2" max="2" width="11.28515625" bestFit="1" customWidth="1"/>
    <col min="3" max="4" width="16.5703125" customWidth="1"/>
    <col min="6" max="6" width="10.42578125" bestFit="1" customWidth="1"/>
    <col min="7" max="7" width="11.85546875" customWidth="1"/>
  </cols>
  <sheetData>
    <row r="1" spans="2:10" ht="15.75" thickBot="1" x14ac:dyDescent="0.3"/>
    <row r="2" spans="2:10" ht="30" customHeight="1" thickTop="1" thickBot="1" x14ac:dyDescent="0.3">
      <c r="B2" s="1" t="s">
        <v>17</v>
      </c>
      <c r="C2" s="4"/>
      <c r="D2" s="17" t="s">
        <v>21</v>
      </c>
    </row>
    <row r="3" spans="2:10" ht="30" customHeight="1" thickTop="1" x14ac:dyDescent="0.25">
      <c r="B3" s="2" t="s">
        <v>1</v>
      </c>
      <c r="C3" s="5">
        <v>810</v>
      </c>
      <c r="D3" s="17" t="s">
        <v>21</v>
      </c>
      <c r="F3" s="1" t="s">
        <v>11</v>
      </c>
      <c r="G3" s="7" t="str">
        <f>IF(C6="","",IF(C6&gt;120,"NDLS","DLS"))</f>
        <v>DLS</v>
      </c>
      <c r="I3" s="11" t="s">
        <v>14</v>
      </c>
      <c r="J3" s="12">
        <f>IF(C6="","",IF(C6&gt;=20,1,IF(AND(C6&lt;20,C6&gt;=15),0.9,IF(AND(C6&lt;15,C6&gt;=10),0.85,IF(C6&lt;10,0.8,"ERROR")))))</f>
        <v>1</v>
      </c>
    </row>
    <row r="4" spans="2:10" ht="30" customHeight="1" thickBot="1" x14ac:dyDescent="0.3">
      <c r="B4" s="2" t="s">
        <v>0</v>
      </c>
      <c r="C4" s="5">
        <v>9</v>
      </c>
      <c r="D4" s="17" t="s">
        <v>21</v>
      </c>
      <c r="F4" s="3" t="s">
        <v>12</v>
      </c>
      <c r="G4" s="8" t="str">
        <f>IF(C5="","",IF(C5="0-100V","NMLS","MLS"))</f>
        <v>MLS</v>
      </c>
      <c r="I4" s="3" t="s">
        <v>16</v>
      </c>
      <c r="J4" s="13">
        <f>IF(C7="","",C7/100)</f>
        <v>0.7</v>
      </c>
    </row>
    <row r="5" spans="2:10" ht="30" customHeight="1" thickTop="1" thickBot="1" x14ac:dyDescent="0.3">
      <c r="B5" s="2" t="s">
        <v>2</v>
      </c>
      <c r="C5" s="5" t="s">
        <v>9</v>
      </c>
      <c r="D5" s="16" t="s">
        <v>20</v>
      </c>
      <c r="F5" s="9" t="s">
        <v>17</v>
      </c>
      <c r="G5" s="10">
        <f>IF(C2="",IF(OR(C3="",C4=""),"",C3/C4),C2)</f>
        <v>90</v>
      </c>
      <c r="I5" s="9" t="s">
        <v>18</v>
      </c>
      <c r="J5" s="10">
        <f>IF(OR(G6="",G5="",J3="",J4=""),"",G5*G6*(1+0.5*J4)*J3)</f>
        <v>142.88399999999999</v>
      </c>
    </row>
    <row r="6" spans="2:10" ht="30" customHeight="1" thickTop="1" thickBot="1" x14ac:dyDescent="0.3">
      <c r="B6" s="2" t="s">
        <v>3</v>
      </c>
      <c r="C6" s="5">
        <v>40</v>
      </c>
      <c r="D6" s="17" t="s">
        <v>21</v>
      </c>
      <c r="F6" s="9" t="s">
        <v>13</v>
      </c>
      <c r="G6" s="10">
        <f>IF(OR(G3="",G4=""),"",IF(AND(G3="DLS",G4="MLS"),1.176,IF(AND(G3="DLS",G4="NMLS"),1.089,IF(AND(G3="NDLS",G4="MLS"),1,IF(AND(G3="NDLS",G4="NMLS"),0.926,"ERROR")))))</f>
        <v>1.1759999999999999</v>
      </c>
    </row>
    <row r="7" spans="2:10" ht="30" customHeight="1" thickTop="1" thickBot="1" x14ac:dyDescent="0.3">
      <c r="B7" s="3" t="s">
        <v>15</v>
      </c>
      <c r="C7" s="6">
        <v>70</v>
      </c>
      <c r="D7" s="17" t="s">
        <v>22</v>
      </c>
      <c r="I7" s="9" t="s">
        <v>19</v>
      </c>
      <c r="J7" s="14" t="str">
        <f>IF(J5="","",IF(J5&gt;=210,"A",IF(AND(J5&gt;=185,J5&lt;210),"B",IF(AND(J5&gt;=160,J5&lt;185),"C",IF(AND(J5&gt;=135,J5&lt;160),"D",IF(AND(J5&gt;=110,J5&lt;135),"E",IF(AND(J5&gt;=85,J5&lt;110),"F",IF(J5&lt;85,"G",ERROR))))))))</f>
        <v>D</v>
      </c>
    </row>
    <row r="8" spans="2:10" ht="15.75" thickTop="1" x14ac:dyDescent="0.25">
      <c r="D8" s="15"/>
    </row>
  </sheetData>
  <conditionalFormatting sqref="J7">
    <cfRule type="cellIs" dxfId="6" priority="1" operator="equal">
      <formula>"G"</formula>
    </cfRule>
    <cfRule type="cellIs" dxfId="5" priority="2" operator="equal">
      <formula>"F"</formula>
    </cfRule>
    <cfRule type="cellIs" dxfId="4" priority="3" operator="equal">
      <formula>"E"</formula>
    </cfRule>
    <cfRule type="cellIs" dxfId="3" priority="4" operator="equal">
      <formula>"D"</formula>
    </cfRule>
    <cfRule type="cellIs" dxfId="2" priority="5" operator="equal">
      <formula>"C"</formula>
    </cfRule>
    <cfRule type="cellIs" dxfId="1" priority="6" operator="equal">
      <formula>"B"</formula>
    </cfRule>
    <cfRule type="cellIs" dxfId="0" priority="7" operator="equal">
      <formula>"A"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Kies het voltage" prompt="Kies het voltage" xr:uid="{80A9E35C-C4CC-44B5-B70B-AE3A3A281BD0}">
          <x14:formula1>
            <xm:f>Dropdowns!$B$3:$B$4</xm:f>
          </x14:formula1>
          <xm:sqref>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ADF28-9617-4DAD-A6F5-5B871521E894}">
  <dimension ref="B2:D7"/>
  <sheetViews>
    <sheetView workbookViewId="0">
      <selection activeCell="F2" sqref="F2"/>
    </sheetView>
  </sheetViews>
  <sheetFormatPr defaultRowHeight="15" x14ac:dyDescent="0.25"/>
  <cols>
    <col min="4" max="4" width="11.28515625" bestFit="1" customWidth="1"/>
  </cols>
  <sheetData>
    <row r="2" spans="2:4" x14ac:dyDescent="0.25">
      <c r="B2" t="s">
        <v>2</v>
      </c>
      <c r="D2" t="s">
        <v>3</v>
      </c>
    </row>
    <row r="3" spans="2:4" x14ac:dyDescent="0.25">
      <c r="B3" t="s">
        <v>9</v>
      </c>
      <c r="D3" t="s">
        <v>4</v>
      </c>
    </row>
    <row r="4" spans="2:4" x14ac:dyDescent="0.25">
      <c r="B4" t="s">
        <v>10</v>
      </c>
      <c r="D4" t="s">
        <v>5</v>
      </c>
    </row>
    <row r="5" spans="2:4" x14ac:dyDescent="0.25">
      <c r="D5" t="s">
        <v>6</v>
      </c>
    </row>
    <row r="6" spans="2:4" x14ac:dyDescent="0.25">
      <c r="D6" t="s">
        <v>7</v>
      </c>
    </row>
    <row r="7" spans="2:4" x14ac:dyDescent="0.25">
      <c r="D7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Energy label</vt:lpstr>
      <vt:lpstr>Dropdowns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</dc:creator>
  <cp:lastModifiedBy>Profolux</cp:lastModifiedBy>
  <dcterms:created xsi:type="dcterms:W3CDTF">2021-06-18T06:55:31Z</dcterms:created>
  <dcterms:modified xsi:type="dcterms:W3CDTF">2021-08-03T08:47:26Z</dcterms:modified>
</cp:coreProperties>
</file>